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SB\ISB-Arbeisgruppe Hotel\Lernfeld 12\Bestellisten_Materiallisten\"/>
    </mc:Choice>
  </mc:AlternateContent>
  <xr:revisionPtr revIDLastSave="0" documentId="13_ncr:1_{2C3FF676-9C87-4F92-BB4F-0DE43A64972E}" xr6:coauthVersionLast="47" xr6:coauthVersionMax="47" xr10:uidLastSave="{00000000-0000-0000-0000-000000000000}"/>
  <bookViews>
    <workbookView xWindow="-110" yWindow="-110" windowWidth="19420" windowHeight="10420" xr2:uid="{D94C2043-B105-4671-94D1-1D277621AE49}"/>
  </bookViews>
  <sheets>
    <sheet name="Materialkosten gesam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5" i="1" l="1"/>
  <c r="H104" i="1"/>
  <c r="H103" i="1"/>
  <c r="H102" i="1"/>
  <c r="H101" i="1"/>
  <c r="H100" i="1"/>
  <c r="H99" i="1"/>
  <c r="H107" i="1" s="1"/>
  <c r="H92" i="1"/>
  <c r="H91" i="1"/>
  <c r="H90" i="1"/>
  <c r="H89" i="1"/>
  <c r="H88" i="1"/>
  <c r="H87" i="1"/>
  <c r="H94" i="1" s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81" i="1" s="1"/>
  <c r="H82" i="1" s="1"/>
  <c r="H83" i="1" s="1"/>
  <c r="H52" i="1"/>
  <c r="H51" i="1"/>
  <c r="H50" i="1"/>
  <c r="H49" i="1"/>
  <c r="H48" i="1"/>
  <c r="H47" i="1"/>
  <c r="H46" i="1"/>
  <c r="H45" i="1"/>
  <c r="H55" i="1" s="1"/>
  <c r="H37" i="1"/>
  <c r="H36" i="1"/>
  <c r="H39" i="1" s="1"/>
  <c r="H25" i="1"/>
  <c r="H24" i="1"/>
  <c r="H23" i="1"/>
  <c r="H22" i="1"/>
  <c r="H27" i="1" s="1"/>
  <c r="H14" i="1"/>
  <c r="H13" i="1"/>
  <c r="H12" i="1"/>
  <c r="H11" i="1"/>
  <c r="H16" i="1" s="1"/>
  <c r="H17" i="1" l="1"/>
  <c r="H18" i="1" s="1"/>
  <c r="H108" i="1"/>
  <c r="H109" i="1" s="1"/>
  <c r="H40" i="1"/>
  <c r="H41" i="1" s="1"/>
  <c r="H28" i="1"/>
  <c r="H29" i="1" s="1"/>
  <c r="H32" i="1" s="1"/>
  <c r="H56" i="1" l="1"/>
  <c r="H57" i="1" s="1"/>
  <c r="H60" i="1" s="1"/>
  <c r="H114" i="1" s="1"/>
</calcChain>
</file>

<file path=xl/sharedStrings.xml><?xml version="1.0" encoding="utf-8"?>
<sst xmlns="http://schemas.openxmlformats.org/spreadsheetml/2006/main" count="211" uniqueCount="89">
  <si>
    <t>Hotel Oberallgäu</t>
  </si>
  <si>
    <t>Laura Schmitt</t>
  </si>
  <si>
    <t>Missener Straße 2-6</t>
  </si>
  <si>
    <t>87509 Immenstadt</t>
  </si>
  <si>
    <t>Tel: 08323/9667-00</t>
  </si>
  <si>
    <t>Fax: 08323/9667-199</t>
  </si>
  <si>
    <t>Nr.</t>
  </si>
  <si>
    <t>Artikelnummer</t>
  </si>
  <si>
    <t>Artikel</t>
  </si>
  <si>
    <t>Qualität</t>
  </si>
  <si>
    <t>Menge</t>
  </si>
  <si>
    <t>Einheit</t>
  </si>
  <si>
    <t>Kosten/Einheit</t>
  </si>
  <si>
    <t>Gesamtpreis</t>
  </si>
  <si>
    <t>Joghurt natur</t>
  </si>
  <si>
    <t>Kl 1</t>
  </si>
  <si>
    <t>kg</t>
  </si>
  <si>
    <t>Quark</t>
  </si>
  <si>
    <t>KL 2</t>
  </si>
  <si>
    <t>Stück</t>
  </si>
  <si>
    <t>Milch</t>
  </si>
  <si>
    <t>Kl 2</t>
  </si>
  <si>
    <t>l</t>
  </si>
  <si>
    <t>Butter</t>
  </si>
  <si>
    <t xml:space="preserve">Nettopreis </t>
  </si>
  <si>
    <t>7% MwSt.</t>
  </si>
  <si>
    <t xml:space="preserve">Bruttopreis </t>
  </si>
  <si>
    <t>Emmentaler</t>
  </si>
  <si>
    <t>Bergkäse</t>
  </si>
  <si>
    <t>Camenbert</t>
  </si>
  <si>
    <t>Eier</t>
  </si>
  <si>
    <t>Nettopreis</t>
  </si>
  <si>
    <t>7% Mw St.</t>
  </si>
  <si>
    <t>Bruttopreis</t>
  </si>
  <si>
    <t xml:space="preserve">Endsumme </t>
  </si>
  <si>
    <t>Schnittlauch</t>
  </si>
  <si>
    <t>Bund kl.</t>
  </si>
  <si>
    <t>Coctailtomaten</t>
  </si>
  <si>
    <t>Schale 250g</t>
  </si>
  <si>
    <t>Äpfel</t>
  </si>
  <si>
    <t>Bananen</t>
  </si>
  <si>
    <t>Trauben, rot</t>
  </si>
  <si>
    <t>Trauben, weiß</t>
  </si>
  <si>
    <t>Orangen</t>
  </si>
  <si>
    <t>Zitrone</t>
  </si>
  <si>
    <t>Ananas</t>
  </si>
  <si>
    <t>Kiwi</t>
  </si>
  <si>
    <t>7 % MwSt.</t>
  </si>
  <si>
    <t>Endsumme</t>
  </si>
  <si>
    <t>Konfitüre Waldfrucht</t>
  </si>
  <si>
    <t>Glas</t>
  </si>
  <si>
    <t>Konfitüre Himbeere</t>
  </si>
  <si>
    <t>Konfitüre Aprikose</t>
  </si>
  <si>
    <t>Konfitüre Diät</t>
  </si>
  <si>
    <t>Honig</t>
  </si>
  <si>
    <t>Cerealien Cornflakes</t>
  </si>
  <si>
    <t>Cerealien Honey Wheat</t>
  </si>
  <si>
    <t>Haferflocken</t>
  </si>
  <si>
    <t>Rosinen</t>
  </si>
  <si>
    <t xml:space="preserve"> Päckchen</t>
  </si>
  <si>
    <t>Haselnüsse</t>
  </si>
  <si>
    <t>Päckchen</t>
  </si>
  <si>
    <t>Hefe</t>
  </si>
  <si>
    <t>Päckchen (42g)</t>
  </si>
  <si>
    <t>Zucker</t>
  </si>
  <si>
    <t>Mehl</t>
  </si>
  <si>
    <t>Vanillezucker</t>
  </si>
  <si>
    <t>Kakao</t>
  </si>
  <si>
    <t>1 Päckchen</t>
  </si>
  <si>
    <t>Brötchen weiß (Bio</t>
  </si>
  <si>
    <t>Mehrkornsemmel (Bio)</t>
  </si>
  <si>
    <t>Brötchen Mohn (Bio)</t>
  </si>
  <si>
    <t>Brötchen Kürbis (Bio)</t>
  </si>
  <si>
    <t>Mischbrot (Bio)</t>
  </si>
  <si>
    <t>Kornbrot (Bio)</t>
  </si>
  <si>
    <t>davon 7 % MwSt.</t>
  </si>
  <si>
    <t>Bierschinken</t>
  </si>
  <si>
    <t>Lyoner</t>
  </si>
  <si>
    <t>Putenbrust geräuchert</t>
  </si>
  <si>
    <t>Salami</t>
  </si>
  <si>
    <t>Schinken gekocht</t>
  </si>
  <si>
    <t>Schinken roh</t>
  </si>
  <si>
    <t>Speck</t>
  </si>
  <si>
    <t xml:space="preserve">Summe aller Bestellungen </t>
  </si>
  <si>
    <t>Molkereiprodukte</t>
  </si>
  <si>
    <t>Obst und Gemüse</t>
  </si>
  <si>
    <t>Trockenprodukte</t>
  </si>
  <si>
    <t>Backwaren</t>
  </si>
  <si>
    <t>Metzgerei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</si>
</sst>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0" fillId="0" borderId="0" xfId="0" applyNumberFormat="1"/>
    <xf numFmtId="44" fontId="2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44" fontId="0" fillId="0" borderId="3" xfId="1" applyFont="1" applyBorder="1"/>
    <xf numFmtId="44" fontId="0" fillId="0" borderId="3" xfId="0" applyNumberFormat="1" applyBorder="1"/>
    <xf numFmtId="164" fontId="0" fillId="0" borderId="3" xfId="0" applyNumberFormat="1" applyBorder="1"/>
    <xf numFmtId="8" fontId="0" fillId="0" borderId="3" xfId="0" applyNumberFormat="1" applyBorder="1"/>
    <xf numFmtId="0" fontId="3" fillId="0" borderId="3" xfId="0" applyFont="1" applyBorder="1"/>
    <xf numFmtId="8" fontId="0" fillId="0" borderId="2" xfId="0" applyNumberFormat="1" applyBorder="1"/>
    <xf numFmtId="164" fontId="0" fillId="0" borderId="2" xfId="0" applyNumberForma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510D-55F0-45C2-BEE3-D0A4596BE502}">
  <dimension ref="A1:H114"/>
  <sheetViews>
    <sheetView tabSelected="1" topLeftCell="A100" workbookViewId="0">
      <selection activeCell="A98" sqref="A98"/>
    </sheetView>
  </sheetViews>
  <sheetFormatPr baseColWidth="10" defaultColWidth="11.453125" defaultRowHeight="14.5" x14ac:dyDescent="0.35"/>
  <cols>
    <col min="2" max="2" width="13.1796875" customWidth="1"/>
    <col min="7" max="7" width="15.453125" customWidth="1"/>
    <col min="8" max="8" width="12.7265625" customWidth="1"/>
  </cols>
  <sheetData>
    <row r="1" spans="1:8" x14ac:dyDescent="0.35">
      <c r="A1" t="s">
        <v>0</v>
      </c>
    </row>
    <row r="2" spans="1:8" x14ac:dyDescent="0.35">
      <c r="A2" t="s">
        <v>1</v>
      </c>
    </row>
    <row r="3" spans="1:8" x14ac:dyDescent="0.35">
      <c r="A3" t="s">
        <v>2</v>
      </c>
    </row>
    <row r="4" spans="1:8" x14ac:dyDescent="0.35">
      <c r="A4" t="s">
        <v>3</v>
      </c>
    </row>
    <row r="5" spans="1:8" x14ac:dyDescent="0.35">
      <c r="A5" t="s">
        <v>4</v>
      </c>
    </row>
    <row r="6" spans="1:8" x14ac:dyDescent="0.35">
      <c r="A6" t="s">
        <v>5</v>
      </c>
    </row>
    <row r="9" spans="1:8" x14ac:dyDescent="0.35">
      <c r="A9" t="s">
        <v>84</v>
      </c>
    </row>
    <row r="10" spans="1:8" x14ac:dyDescent="0.35">
      <c r="A10" s="8" t="s">
        <v>6</v>
      </c>
      <c r="B10" s="8" t="s">
        <v>7</v>
      </c>
      <c r="C10" s="8" t="s">
        <v>8</v>
      </c>
      <c r="D10" s="8" t="s">
        <v>9</v>
      </c>
      <c r="E10" s="8" t="s">
        <v>10</v>
      </c>
      <c r="F10" s="8" t="s">
        <v>11</v>
      </c>
      <c r="G10" s="8" t="s">
        <v>12</v>
      </c>
      <c r="H10" s="8" t="s">
        <v>13</v>
      </c>
    </row>
    <row r="11" spans="1:8" x14ac:dyDescent="0.35">
      <c r="A11" s="8">
        <v>1</v>
      </c>
      <c r="B11" s="9">
        <v>12345</v>
      </c>
      <c r="C11" s="9" t="s">
        <v>14</v>
      </c>
      <c r="D11" s="9" t="s">
        <v>15</v>
      </c>
      <c r="E11" s="9">
        <v>1</v>
      </c>
      <c r="F11" s="9" t="s">
        <v>16</v>
      </c>
      <c r="G11" s="10">
        <v>1.41</v>
      </c>
      <c r="H11" s="11">
        <f>E11*G11</f>
        <v>1.41</v>
      </c>
    </row>
    <row r="12" spans="1:8" x14ac:dyDescent="0.35">
      <c r="A12" s="8">
        <v>2</v>
      </c>
      <c r="B12" s="9">
        <v>56789</v>
      </c>
      <c r="C12" s="9" t="s">
        <v>17</v>
      </c>
      <c r="D12" s="9" t="s">
        <v>18</v>
      </c>
      <c r="E12" s="9">
        <v>2</v>
      </c>
      <c r="F12" s="9" t="s">
        <v>19</v>
      </c>
      <c r="G12" s="10">
        <v>0.95</v>
      </c>
      <c r="H12" s="11">
        <f>E12*G12</f>
        <v>1.9</v>
      </c>
    </row>
    <row r="13" spans="1:8" x14ac:dyDescent="0.35">
      <c r="A13" s="8">
        <v>3</v>
      </c>
      <c r="B13" s="9">
        <v>46848</v>
      </c>
      <c r="C13" s="9" t="s">
        <v>20</v>
      </c>
      <c r="D13" s="9" t="s">
        <v>21</v>
      </c>
      <c r="E13" s="9">
        <v>3</v>
      </c>
      <c r="F13" s="9" t="s">
        <v>22</v>
      </c>
      <c r="G13" s="10">
        <v>0.97</v>
      </c>
      <c r="H13" s="11">
        <f>E13*G13</f>
        <v>2.91</v>
      </c>
    </row>
    <row r="14" spans="1:8" x14ac:dyDescent="0.35">
      <c r="A14" s="8">
        <v>4</v>
      </c>
      <c r="B14" s="9">
        <v>67324</v>
      </c>
      <c r="C14" s="9" t="s">
        <v>23</v>
      </c>
      <c r="D14" s="9" t="s">
        <v>15</v>
      </c>
      <c r="E14" s="9">
        <v>0.5</v>
      </c>
      <c r="F14" s="9" t="s">
        <v>16</v>
      </c>
      <c r="G14" s="10">
        <v>4.42</v>
      </c>
      <c r="H14" s="11">
        <f>E14*G14</f>
        <v>2.21</v>
      </c>
    </row>
    <row r="15" spans="1:8" x14ac:dyDescent="0.35">
      <c r="G15" s="7"/>
      <c r="H15" s="7"/>
    </row>
    <row r="16" spans="1:8" x14ac:dyDescent="0.35">
      <c r="G16" t="s">
        <v>24</v>
      </c>
      <c r="H16" s="2">
        <f>(SUM(H11,H12,H13,H14))</f>
        <v>8.43</v>
      </c>
    </row>
    <row r="17" spans="1:8" x14ac:dyDescent="0.35">
      <c r="G17" t="s">
        <v>25</v>
      </c>
      <c r="H17" s="2">
        <f>H16*0.07</f>
        <v>0.59010000000000007</v>
      </c>
    </row>
    <row r="18" spans="1:8" x14ac:dyDescent="0.35">
      <c r="G18" s="1" t="s">
        <v>26</v>
      </c>
      <c r="H18" s="3">
        <f>H16+H17</f>
        <v>9.0200999999999993</v>
      </c>
    </row>
    <row r="20" spans="1:8" x14ac:dyDescent="0.35">
      <c r="A20" t="s">
        <v>84</v>
      </c>
    </row>
    <row r="21" spans="1:8" x14ac:dyDescent="0.35">
      <c r="A21" s="8" t="s">
        <v>6</v>
      </c>
      <c r="B21" s="8" t="s">
        <v>7</v>
      </c>
      <c r="C21" s="8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8" t="s">
        <v>13</v>
      </c>
    </row>
    <row r="22" spans="1:8" x14ac:dyDescent="0.35">
      <c r="A22" s="9">
        <v>1</v>
      </c>
      <c r="B22" s="9">
        <v>12345</v>
      </c>
      <c r="C22" s="9" t="s">
        <v>27</v>
      </c>
      <c r="D22" s="9"/>
      <c r="E22" s="9">
        <v>0.35</v>
      </c>
      <c r="F22" s="9" t="s">
        <v>16</v>
      </c>
      <c r="G22" s="12">
        <v>6.98</v>
      </c>
      <c r="H22" s="12">
        <f>E22*G22</f>
        <v>2.4430000000000001</v>
      </c>
    </row>
    <row r="23" spans="1:8" x14ac:dyDescent="0.35">
      <c r="A23" s="9">
        <v>2</v>
      </c>
      <c r="B23" s="9">
        <v>56789</v>
      </c>
      <c r="C23" s="9" t="s">
        <v>28</v>
      </c>
      <c r="D23" s="9"/>
      <c r="E23" s="9">
        <v>0.3</v>
      </c>
      <c r="F23" s="9" t="s">
        <v>16</v>
      </c>
      <c r="G23" s="12">
        <v>7.66</v>
      </c>
      <c r="H23" s="12">
        <f t="shared" ref="H23:H25" si="0">E23*G23</f>
        <v>2.298</v>
      </c>
    </row>
    <row r="24" spans="1:8" x14ac:dyDescent="0.35">
      <c r="A24" s="9">
        <v>3</v>
      </c>
      <c r="B24" s="9">
        <v>1256512</v>
      </c>
      <c r="C24" s="9" t="s">
        <v>29</v>
      </c>
      <c r="D24" s="9"/>
      <c r="E24" s="9">
        <v>0.3</v>
      </c>
      <c r="F24" s="9" t="s">
        <v>16</v>
      </c>
      <c r="G24" s="12">
        <v>7.51</v>
      </c>
      <c r="H24" s="12">
        <f t="shared" si="0"/>
        <v>2.2529999999999997</v>
      </c>
    </row>
    <row r="25" spans="1:8" x14ac:dyDescent="0.35">
      <c r="A25" s="9">
        <v>4</v>
      </c>
      <c r="B25" s="9">
        <v>12145</v>
      </c>
      <c r="C25" s="9" t="s">
        <v>30</v>
      </c>
      <c r="D25" s="9"/>
      <c r="E25" s="9">
        <v>40</v>
      </c>
      <c r="F25" s="9" t="s">
        <v>19</v>
      </c>
      <c r="G25" s="13">
        <v>0.17</v>
      </c>
      <c r="H25" s="12">
        <f t="shared" si="0"/>
        <v>6.8000000000000007</v>
      </c>
    </row>
    <row r="26" spans="1:8" x14ac:dyDescent="0.35">
      <c r="G26" s="15"/>
      <c r="H26" s="16"/>
    </row>
    <row r="27" spans="1:8" x14ac:dyDescent="0.35">
      <c r="G27" t="s">
        <v>31</v>
      </c>
      <c r="H27" s="4">
        <f>H22+H23+H24+H25</f>
        <v>13.794</v>
      </c>
    </row>
    <row r="28" spans="1:8" x14ac:dyDescent="0.35">
      <c r="G28" t="s">
        <v>32</v>
      </c>
      <c r="H28" s="4">
        <f>H27*7%</f>
        <v>0.9655800000000001</v>
      </c>
    </row>
    <row r="29" spans="1:8" x14ac:dyDescent="0.35">
      <c r="G29" s="1" t="s">
        <v>33</v>
      </c>
      <c r="H29" s="5">
        <f>H27+H28</f>
        <v>14.75958</v>
      </c>
    </row>
    <row r="31" spans="1:8" x14ac:dyDescent="0.35">
      <c r="G31" s="6"/>
      <c r="H31" s="6"/>
    </row>
    <row r="32" spans="1:8" x14ac:dyDescent="0.35">
      <c r="G32" s="1" t="s">
        <v>34</v>
      </c>
      <c r="H32" s="5">
        <f>H29+H18</f>
        <v>23.779679999999999</v>
      </c>
    </row>
    <row r="34" spans="1:8" x14ac:dyDescent="0.35">
      <c r="A34" t="s">
        <v>85</v>
      </c>
    </row>
    <row r="35" spans="1:8" x14ac:dyDescent="0.35">
      <c r="A35" s="8" t="s">
        <v>6</v>
      </c>
      <c r="B35" s="8" t="s">
        <v>7</v>
      </c>
      <c r="C35" s="8" t="s">
        <v>8</v>
      </c>
      <c r="D35" s="8" t="s">
        <v>9</v>
      </c>
      <c r="E35" s="8" t="s">
        <v>10</v>
      </c>
      <c r="F35" s="8" t="s">
        <v>11</v>
      </c>
      <c r="G35" s="8" t="s">
        <v>12</v>
      </c>
      <c r="H35" s="8" t="s">
        <v>13</v>
      </c>
    </row>
    <row r="36" spans="1:8" x14ac:dyDescent="0.35">
      <c r="A36" s="9">
        <v>1</v>
      </c>
      <c r="B36" s="9">
        <v>12345</v>
      </c>
      <c r="C36" s="9" t="s">
        <v>35</v>
      </c>
      <c r="D36" s="9"/>
      <c r="E36" s="9">
        <v>1</v>
      </c>
      <c r="F36" s="9" t="s">
        <v>36</v>
      </c>
      <c r="G36" s="12">
        <v>0.35</v>
      </c>
      <c r="H36" s="12">
        <f>E36*G36</f>
        <v>0.35</v>
      </c>
    </row>
    <row r="37" spans="1:8" x14ac:dyDescent="0.35">
      <c r="A37" s="9">
        <v>2</v>
      </c>
      <c r="B37" s="9">
        <v>56789</v>
      </c>
      <c r="C37" s="9" t="s">
        <v>37</v>
      </c>
      <c r="D37" s="9"/>
      <c r="E37" s="9">
        <v>1</v>
      </c>
      <c r="F37" s="9" t="s">
        <v>38</v>
      </c>
      <c r="G37" s="12">
        <v>1.19</v>
      </c>
      <c r="H37" s="12">
        <f>E37*G37</f>
        <v>1.19</v>
      </c>
    </row>
    <row r="38" spans="1:8" x14ac:dyDescent="0.35">
      <c r="G38" s="16"/>
      <c r="H38" s="16"/>
    </row>
    <row r="39" spans="1:8" x14ac:dyDescent="0.35">
      <c r="G39" t="s">
        <v>31</v>
      </c>
      <c r="H39" s="4">
        <f>H36+H37</f>
        <v>1.54</v>
      </c>
    </row>
    <row r="40" spans="1:8" x14ac:dyDescent="0.35">
      <c r="G40" t="s">
        <v>32</v>
      </c>
      <c r="H40" s="4">
        <f>H39*7%</f>
        <v>0.10780000000000001</v>
      </c>
    </row>
    <row r="41" spans="1:8" x14ac:dyDescent="0.35">
      <c r="G41" s="1" t="s">
        <v>33</v>
      </c>
      <c r="H41" s="5">
        <f>H39+H40</f>
        <v>1.6478000000000002</v>
      </c>
    </row>
    <row r="43" spans="1:8" x14ac:dyDescent="0.35">
      <c r="A43" t="s">
        <v>85</v>
      </c>
    </row>
    <row r="44" spans="1:8" x14ac:dyDescent="0.35">
      <c r="A44" s="8" t="s">
        <v>6</v>
      </c>
      <c r="B44" s="8" t="s">
        <v>7</v>
      </c>
      <c r="C44" s="8" t="s">
        <v>8</v>
      </c>
      <c r="D44" s="8" t="s">
        <v>9</v>
      </c>
      <c r="E44" s="8" t="s">
        <v>10</v>
      </c>
      <c r="F44" s="8" t="s">
        <v>11</v>
      </c>
      <c r="G44" s="8" t="s">
        <v>12</v>
      </c>
      <c r="H44" s="8" t="s">
        <v>13</v>
      </c>
    </row>
    <row r="45" spans="1:8" x14ac:dyDescent="0.35">
      <c r="A45" s="8">
        <v>1</v>
      </c>
      <c r="B45" s="9">
        <v>12345</v>
      </c>
      <c r="C45" s="9" t="s">
        <v>39</v>
      </c>
      <c r="D45" s="9" t="s">
        <v>21</v>
      </c>
      <c r="E45" s="9">
        <v>1</v>
      </c>
      <c r="F45" s="9" t="s">
        <v>16</v>
      </c>
      <c r="G45" s="10">
        <v>1.08</v>
      </c>
      <c r="H45" s="11">
        <f t="shared" ref="H45:H52" si="1">E45*G45</f>
        <v>1.08</v>
      </c>
    </row>
    <row r="46" spans="1:8" x14ac:dyDescent="0.35">
      <c r="A46" s="8">
        <v>2</v>
      </c>
      <c r="B46" s="9">
        <v>56789</v>
      </c>
      <c r="C46" s="9" t="s">
        <v>40</v>
      </c>
      <c r="D46" s="9" t="s">
        <v>21</v>
      </c>
      <c r="E46" s="9">
        <v>0.5</v>
      </c>
      <c r="F46" s="9" t="s">
        <v>16</v>
      </c>
      <c r="G46" s="10">
        <v>1.4</v>
      </c>
      <c r="H46" s="11">
        <f t="shared" si="1"/>
        <v>0.7</v>
      </c>
    </row>
    <row r="47" spans="1:8" x14ac:dyDescent="0.35">
      <c r="A47" s="8">
        <v>3</v>
      </c>
      <c r="B47" s="9">
        <v>46848</v>
      </c>
      <c r="C47" s="9" t="s">
        <v>41</v>
      </c>
      <c r="D47" s="9" t="s">
        <v>18</v>
      </c>
      <c r="E47" s="9">
        <v>0.25</v>
      </c>
      <c r="F47" s="9" t="s">
        <v>16</v>
      </c>
      <c r="G47" s="10">
        <v>3.92</v>
      </c>
      <c r="H47" s="11">
        <f t="shared" si="1"/>
        <v>0.98</v>
      </c>
    </row>
    <row r="48" spans="1:8" x14ac:dyDescent="0.35">
      <c r="A48" s="8">
        <v>4</v>
      </c>
      <c r="B48" s="9">
        <v>67324</v>
      </c>
      <c r="C48" s="9" t="s">
        <v>42</v>
      </c>
      <c r="D48" s="9" t="s">
        <v>18</v>
      </c>
      <c r="E48" s="9">
        <v>0.25</v>
      </c>
      <c r="F48" s="9" t="s">
        <v>16</v>
      </c>
      <c r="G48" s="10">
        <v>3.78</v>
      </c>
      <c r="H48" s="11">
        <f t="shared" si="1"/>
        <v>0.94499999999999995</v>
      </c>
    </row>
    <row r="49" spans="1:8" x14ac:dyDescent="0.35">
      <c r="A49" s="8">
        <v>5</v>
      </c>
      <c r="B49" s="9">
        <v>87365</v>
      </c>
      <c r="C49" s="9" t="s">
        <v>43</v>
      </c>
      <c r="D49" s="9" t="s">
        <v>18</v>
      </c>
      <c r="E49" s="9">
        <v>3</v>
      </c>
      <c r="F49" s="9" t="s">
        <v>19</v>
      </c>
      <c r="G49" s="10">
        <v>0.25</v>
      </c>
      <c r="H49" s="11">
        <f t="shared" si="1"/>
        <v>0.75</v>
      </c>
    </row>
    <row r="50" spans="1:8" x14ac:dyDescent="0.35">
      <c r="A50" s="8">
        <v>6</v>
      </c>
      <c r="B50" s="9">
        <v>99843</v>
      </c>
      <c r="C50" s="9" t="s">
        <v>44</v>
      </c>
      <c r="D50" s="9" t="s">
        <v>21</v>
      </c>
      <c r="E50" s="9">
        <v>2</v>
      </c>
      <c r="F50" s="9" t="s">
        <v>19</v>
      </c>
      <c r="G50" s="10">
        <v>0.35</v>
      </c>
      <c r="H50" s="11">
        <f t="shared" si="1"/>
        <v>0.7</v>
      </c>
    </row>
    <row r="51" spans="1:8" x14ac:dyDescent="0.35">
      <c r="A51" s="8">
        <v>7</v>
      </c>
      <c r="B51" s="9">
        <v>34674</v>
      </c>
      <c r="C51" s="9" t="s">
        <v>45</v>
      </c>
      <c r="D51" s="9" t="s">
        <v>21</v>
      </c>
      <c r="E51" s="9">
        <v>1</v>
      </c>
      <c r="F51" s="9" t="s">
        <v>19</v>
      </c>
      <c r="G51" s="10">
        <v>2.4300000000000002</v>
      </c>
      <c r="H51" s="11">
        <f t="shared" si="1"/>
        <v>2.4300000000000002</v>
      </c>
    </row>
    <row r="52" spans="1:8" x14ac:dyDescent="0.35">
      <c r="A52" s="8">
        <v>8</v>
      </c>
      <c r="B52" s="9">
        <v>66538</v>
      </c>
      <c r="C52" s="9" t="s">
        <v>46</v>
      </c>
      <c r="D52" s="9" t="s">
        <v>21</v>
      </c>
      <c r="E52" s="9">
        <v>5</v>
      </c>
      <c r="F52" s="9" t="s">
        <v>19</v>
      </c>
      <c r="G52" s="10">
        <v>0.28999999999999998</v>
      </c>
      <c r="H52" s="11">
        <f t="shared" si="1"/>
        <v>1.45</v>
      </c>
    </row>
    <row r="54" spans="1:8" x14ac:dyDescent="0.35">
      <c r="G54" s="7"/>
      <c r="H54" s="7"/>
    </row>
    <row r="55" spans="1:8" x14ac:dyDescent="0.35">
      <c r="G55" t="s">
        <v>31</v>
      </c>
      <c r="H55" s="2">
        <f>SUM(H45:H52)</f>
        <v>9.0350000000000001</v>
      </c>
    </row>
    <row r="56" spans="1:8" x14ac:dyDescent="0.35">
      <c r="G56" t="s">
        <v>47</v>
      </c>
      <c r="H56" s="2">
        <f>H55*0.07</f>
        <v>0.63245000000000007</v>
      </c>
    </row>
    <row r="57" spans="1:8" x14ac:dyDescent="0.35">
      <c r="G57" s="1" t="s">
        <v>33</v>
      </c>
      <c r="H57" s="3">
        <f>H55+H56</f>
        <v>9.6674500000000005</v>
      </c>
    </row>
    <row r="59" spans="1:8" x14ac:dyDescent="0.35">
      <c r="G59" s="6"/>
      <c r="H59" s="6"/>
    </row>
    <row r="60" spans="1:8" x14ac:dyDescent="0.35">
      <c r="G60" s="1" t="s">
        <v>48</v>
      </c>
      <c r="H60" s="3">
        <f>H57+H41</f>
        <v>11.315250000000001</v>
      </c>
    </row>
    <row r="62" spans="1:8" x14ac:dyDescent="0.35">
      <c r="A62" t="s">
        <v>86</v>
      </c>
    </row>
    <row r="63" spans="1:8" x14ac:dyDescent="0.35">
      <c r="A63" s="8" t="s">
        <v>6</v>
      </c>
      <c r="B63" s="8" t="s">
        <v>7</v>
      </c>
      <c r="C63" s="8" t="s">
        <v>8</v>
      </c>
      <c r="D63" s="8" t="s">
        <v>9</v>
      </c>
      <c r="E63" s="8" t="s">
        <v>10</v>
      </c>
      <c r="F63" s="8" t="s">
        <v>11</v>
      </c>
      <c r="G63" s="8" t="s">
        <v>12</v>
      </c>
      <c r="H63" s="8" t="s">
        <v>13</v>
      </c>
    </row>
    <row r="64" spans="1:8" x14ac:dyDescent="0.35">
      <c r="A64" s="8">
        <v>1</v>
      </c>
      <c r="B64" s="9">
        <v>12345</v>
      </c>
      <c r="C64" s="9" t="s">
        <v>49</v>
      </c>
      <c r="D64" s="9" t="s">
        <v>15</v>
      </c>
      <c r="E64" s="9">
        <v>1</v>
      </c>
      <c r="F64" s="9" t="s">
        <v>50</v>
      </c>
      <c r="G64" s="10">
        <v>1.73</v>
      </c>
      <c r="H64" s="11">
        <f t="shared" ref="H64:H72" si="2">E64*G64</f>
        <v>1.73</v>
      </c>
    </row>
    <row r="65" spans="1:8" x14ac:dyDescent="0.35">
      <c r="A65" s="8">
        <v>2</v>
      </c>
      <c r="B65" s="9">
        <v>56789</v>
      </c>
      <c r="C65" s="9" t="s">
        <v>51</v>
      </c>
      <c r="D65" s="9" t="s">
        <v>18</v>
      </c>
      <c r="E65" s="9">
        <v>1</v>
      </c>
      <c r="F65" s="9" t="s">
        <v>50</v>
      </c>
      <c r="G65" s="10">
        <v>0.9</v>
      </c>
      <c r="H65" s="11">
        <f t="shared" si="2"/>
        <v>0.9</v>
      </c>
    </row>
    <row r="66" spans="1:8" x14ac:dyDescent="0.35">
      <c r="A66" s="8">
        <v>3</v>
      </c>
      <c r="B66" s="9">
        <v>46848</v>
      </c>
      <c r="C66" s="14" t="s">
        <v>52</v>
      </c>
      <c r="D66" s="9" t="s">
        <v>21</v>
      </c>
      <c r="E66" s="9">
        <v>1</v>
      </c>
      <c r="F66" s="9" t="s">
        <v>50</v>
      </c>
      <c r="G66" s="10">
        <v>0.9</v>
      </c>
      <c r="H66" s="11">
        <f t="shared" si="2"/>
        <v>0.9</v>
      </c>
    </row>
    <row r="67" spans="1:8" x14ac:dyDescent="0.35">
      <c r="A67" s="8">
        <v>4</v>
      </c>
      <c r="B67" s="9">
        <v>67324</v>
      </c>
      <c r="C67" s="9" t="s">
        <v>53</v>
      </c>
      <c r="D67" s="9" t="s">
        <v>15</v>
      </c>
      <c r="E67" s="9">
        <v>1</v>
      </c>
      <c r="F67" s="9" t="s">
        <v>50</v>
      </c>
      <c r="G67" s="10">
        <v>1.24</v>
      </c>
      <c r="H67" s="11">
        <f t="shared" si="2"/>
        <v>1.24</v>
      </c>
    </row>
    <row r="68" spans="1:8" x14ac:dyDescent="0.35">
      <c r="A68" s="8">
        <v>5</v>
      </c>
      <c r="B68" s="9">
        <v>87365</v>
      </c>
      <c r="C68" s="9" t="s">
        <v>54</v>
      </c>
      <c r="D68" s="9" t="s">
        <v>15</v>
      </c>
      <c r="E68" s="9">
        <v>1</v>
      </c>
      <c r="F68" s="9" t="s">
        <v>50</v>
      </c>
      <c r="G68" s="10">
        <v>1.36</v>
      </c>
      <c r="H68" s="11">
        <f t="shared" si="2"/>
        <v>1.36</v>
      </c>
    </row>
    <row r="69" spans="1:8" x14ac:dyDescent="0.35">
      <c r="A69" s="8">
        <v>6</v>
      </c>
      <c r="B69" s="9">
        <v>99843</v>
      </c>
      <c r="C69" s="9" t="s">
        <v>55</v>
      </c>
      <c r="D69" s="9" t="s">
        <v>15</v>
      </c>
      <c r="E69" s="9">
        <v>0.25</v>
      </c>
      <c r="F69" s="9" t="s">
        <v>16</v>
      </c>
      <c r="G69" s="10">
        <v>4.1900000000000004</v>
      </c>
      <c r="H69" s="11">
        <f t="shared" si="2"/>
        <v>1.0475000000000001</v>
      </c>
    </row>
    <row r="70" spans="1:8" x14ac:dyDescent="0.35">
      <c r="A70" s="8">
        <v>7</v>
      </c>
      <c r="B70" s="9">
        <v>34674</v>
      </c>
      <c r="C70" s="9" t="s">
        <v>56</v>
      </c>
      <c r="D70" s="9" t="s">
        <v>15</v>
      </c>
      <c r="E70" s="9">
        <v>0.25</v>
      </c>
      <c r="F70" s="9" t="s">
        <v>16</v>
      </c>
      <c r="G70" s="10">
        <v>5.41</v>
      </c>
      <c r="H70" s="11">
        <f t="shared" si="2"/>
        <v>1.3525</v>
      </c>
    </row>
    <row r="71" spans="1:8" x14ac:dyDescent="0.35">
      <c r="A71" s="8">
        <v>8</v>
      </c>
      <c r="B71" s="9">
        <v>66538</v>
      </c>
      <c r="C71" s="9" t="s">
        <v>57</v>
      </c>
      <c r="D71" s="9" t="s">
        <v>21</v>
      </c>
      <c r="E71" s="9">
        <v>1</v>
      </c>
      <c r="F71" s="9" t="s">
        <v>16</v>
      </c>
      <c r="G71" s="10">
        <v>0.57999999999999996</v>
      </c>
      <c r="H71" s="11">
        <f t="shared" si="2"/>
        <v>0.57999999999999996</v>
      </c>
    </row>
    <row r="72" spans="1:8" x14ac:dyDescent="0.35">
      <c r="A72" s="8">
        <v>9</v>
      </c>
      <c r="B72" s="9">
        <v>45645</v>
      </c>
      <c r="C72" s="9" t="s">
        <v>58</v>
      </c>
      <c r="D72" s="9" t="s">
        <v>21</v>
      </c>
      <c r="E72" s="9">
        <v>1</v>
      </c>
      <c r="F72" s="9" t="s">
        <v>59</v>
      </c>
      <c r="G72" s="10">
        <v>1.39</v>
      </c>
      <c r="H72" s="11">
        <f t="shared" si="2"/>
        <v>1.39</v>
      </c>
    </row>
    <row r="73" spans="1:8" x14ac:dyDescent="0.35">
      <c r="A73" s="8">
        <v>10</v>
      </c>
      <c r="B73" s="9">
        <v>12347</v>
      </c>
      <c r="C73" s="9" t="s">
        <v>60</v>
      </c>
      <c r="D73" s="9" t="s">
        <v>15</v>
      </c>
      <c r="E73" s="9">
        <v>1</v>
      </c>
      <c r="F73" s="9" t="s">
        <v>61</v>
      </c>
      <c r="G73" s="10">
        <v>1.39</v>
      </c>
      <c r="H73" s="11">
        <f>G73*E73</f>
        <v>1.39</v>
      </c>
    </row>
    <row r="74" spans="1:8" x14ac:dyDescent="0.35">
      <c r="A74" s="8">
        <v>11</v>
      </c>
      <c r="B74" s="9">
        <v>77867</v>
      </c>
      <c r="C74" s="9" t="s">
        <v>62</v>
      </c>
      <c r="D74" s="9" t="s">
        <v>15</v>
      </c>
      <c r="E74" s="9">
        <v>1</v>
      </c>
      <c r="F74" s="9" t="s">
        <v>63</v>
      </c>
      <c r="G74" s="10">
        <v>0.08</v>
      </c>
      <c r="H74" s="11">
        <f>G74*E74</f>
        <v>0.08</v>
      </c>
    </row>
    <row r="75" spans="1:8" x14ac:dyDescent="0.35">
      <c r="A75" s="8">
        <v>12</v>
      </c>
      <c r="B75" s="9">
        <v>34535</v>
      </c>
      <c r="C75" s="9" t="s">
        <v>64</v>
      </c>
      <c r="D75" s="9" t="s">
        <v>21</v>
      </c>
      <c r="E75" s="9">
        <v>0.25</v>
      </c>
      <c r="F75" s="9" t="s">
        <v>16</v>
      </c>
      <c r="G75" s="10">
        <v>0.9</v>
      </c>
      <c r="H75" s="11">
        <f>G75*E75</f>
        <v>0.22500000000000001</v>
      </c>
    </row>
    <row r="76" spans="1:8" x14ac:dyDescent="0.35">
      <c r="A76" s="8"/>
      <c r="B76" s="8"/>
      <c r="C76" s="8"/>
      <c r="D76" s="8"/>
      <c r="E76" s="8"/>
      <c r="F76" s="8"/>
      <c r="G76" s="8"/>
      <c r="H76" s="8"/>
    </row>
    <row r="77" spans="1:8" x14ac:dyDescent="0.35">
      <c r="A77" s="8">
        <v>14</v>
      </c>
      <c r="B77" s="9">
        <v>77894</v>
      </c>
      <c r="C77" s="9" t="s">
        <v>65</v>
      </c>
      <c r="D77" s="9" t="s">
        <v>15</v>
      </c>
      <c r="E77" s="9">
        <v>1</v>
      </c>
      <c r="F77" s="9" t="s">
        <v>16</v>
      </c>
      <c r="G77" s="10">
        <v>0.56000000000000005</v>
      </c>
      <c r="H77" s="11">
        <f>G77*E77</f>
        <v>0.56000000000000005</v>
      </c>
    </row>
    <row r="78" spans="1:8" x14ac:dyDescent="0.35">
      <c r="A78" s="8">
        <v>15</v>
      </c>
      <c r="B78" s="9">
        <v>56785</v>
      </c>
      <c r="C78" s="9" t="s">
        <v>66</v>
      </c>
      <c r="D78" s="9" t="s">
        <v>21</v>
      </c>
      <c r="E78" s="9">
        <v>3</v>
      </c>
      <c r="F78" s="9" t="s">
        <v>61</v>
      </c>
      <c r="G78" s="10">
        <v>0.1</v>
      </c>
      <c r="H78" s="11">
        <f>G78*E78</f>
        <v>0.30000000000000004</v>
      </c>
    </row>
    <row r="79" spans="1:8" x14ac:dyDescent="0.35">
      <c r="A79" s="8">
        <v>16</v>
      </c>
      <c r="B79" s="9">
        <v>56785</v>
      </c>
      <c r="C79" s="9" t="s">
        <v>67</v>
      </c>
      <c r="D79" s="9" t="s">
        <v>15</v>
      </c>
      <c r="E79" s="9">
        <v>0.2</v>
      </c>
      <c r="F79" s="9" t="s">
        <v>68</v>
      </c>
      <c r="G79" s="10">
        <v>1.36</v>
      </c>
      <c r="H79" s="11">
        <f>E79*G79</f>
        <v>0.27200000000000002</v>
      </c>
    </row>
    <row r="80" spans="1:8" x14ac:dyDescent="0.35">
      <c r="G80" s="7"/>
      <c r="H80" s="7"/>
    </row>
    <row r="81" spans="1:8" x14ac:dyDescent="0.35">
      <c r="G81" t="s">
        <v>31</v>
      </c>
      <c r="H81" s="2">
        <f>SUM(H61:H80)</f>
        <v>13.327000000000004</v>
      </c>
    </row>
    <row r="82" spans="1:8" x14ac:dyDescent="0.35">
      <c r="G82" t="s">
        <v>47</v>
      </c>
      <c r="H82" s="2">
        <f>H81*0.07</f>
        <v>0.93289000000000033</v>
      </c>
    </row>
    <row r="83" spans="1:8" x14ac:dyDescent="0.35">
      <c r="G83" s="1" t="s">
        <v>33</v>
      </c>
      <c r="H83" s="3">
        <f>H81+H82</f>
        <v>14.259890000000004</v>
      </c>
    </row>
    <row r="85" spans="1:8" x14ac:dyDescent="0.35">
      <c r="A85" t="s">
        <v>87</v>
      </c>
    </row>
    <row r="86" spans="1:8" x14ac:dyDescent="0.35">
      <c r="A86" s="8" t="s">
        <v>6</v>
      </c>
      <c r="B86" s="8" t="s">
        <v>7</v>
      </c>
      <c r="C86" s="8" t="s">
        <v>8</v>
      </c>
      <c r="D86" s="8" t="s">
        <v>9</v>
      </c>
      <c r="E86" s="8" t="s">
        <v>10</v>
      </c>
      <c r="F86" s="8" t="s">
        <v>11</v>
      </c>
      <c r="G86" s="8" t="s">
        <v>12</v>
      </c>
      <c r="H86" s="8" t="s">
        <v>13</v>
      </c>
    </row>
    <row r="87" spans="1:8" x14ac:dyDescent="0.35">
      <c r="A87" s="8">
        <v>1</v>
      </c>
      <c r="B87" s="9">
        <v>12345</v>
      </c>
      <c r="C87" s="9" t="s">
        <v>69</v>
      </c>
      <c r="D87" s="9"/>
      <c r="E87" s="9">
        <v>5</v>
      </c>
      <c r="F87" s="9" t="s">
        <v>19</v>
      </c>
      <c r="G87" s="10">
        <v>0.6</v>
      </c>
      <c r="H87" s="11">
        <f t="shared" ref="H87:H92" si="3">E87*G87</f>
        <v>3</v>
      </c>
    </row>
    <row r="88" spans="1:8" x14ac:dyDescent="0.35">
      <c r="A88" s="8">
        <v>2</v>
      </c>
      <c r="B88" s="9">
        <v>56789</v>
      </c>
      <c r="C88" s="9" t="s">
        <v>70</v>
      </c>
      <c r="D88" s="9"/>
      <c r="E88" s="9">
        <v>5</v>
      </c>
      <c r="F88" s="9" t="s">
        <v>19</v>
      </c>
      <c r="G88" s="10">
        <v>0.85</v>
      </c>
      <c r="H88" s="11">
        <f t="shared" si="3"/>
        <v>4.25</v>
      </c>
    </row>
    <row r="89" spans="1:8" x14ac:dyDescent="0.35">
      <c r="A89" s="8">
        <v>3</v>
      </c>
      <c r="B89" s="9">
        <v>46848</v>
      </c>
      <c r="C89" s="9" t="s">
        <v>71</v>
      </c>
      <c r="D89" s="9"/>
      <c r="E89" s="9">
        <v>5</v>
      </c>
      <c r="F89" s="9" t="s">
        <v>19</v>
      </c>
      <c r="G89" s="10">
        <v>0.65</v>
      </c>
      <c r="H89" s="11">
        <f t="shared" si="3"/>
        <v>3.25</v>
      </c>
    </row>
    <row r="90" spans="1:8" x14ac:dyDescent="0.35">
      <c r="A90" s="8">
        <v>4</v>
      </c>
      <c r="B90" s="9">
        <v>67324</v>
      </c>
      <c r="C90" s="9" t="s">
        <v>72</v>
      </c>
      <c r="D90" s="9"/>
      <c r="E90" s="9">
        <v>5</v>
      </c>
      <c r="F90" s="9" t="s">
        <v>19</v>
      </c>
      <c r="G90" s="10">
        <v>0.85</v>
      </c>
      <c r="H90" s="11">
        <f t="shared" si="3"/>
        <v>4.25</v>
      </c>
    </row>
    <row r="91" spans="1:8" x14ac:dyDescent="0.35">
      <c r="A91" s="8">
        <v>5</v>
      </c>
      <c r="B91" s="9">
        <v>87365</v>
      </c>
      <c r="C91" s="9" t="s">
        <v>73</v>
      </c>
      <c r="D91" s="9"/>
      <c r="E91" s="9">
        <v>0.5</v>
      </c>
      <c r="F91" s="9" t="s">
        <v>19</v>
      </c>
      <c r="G91" s="10">
        <v>4</v>
      </c>
      <c r="H91" s="11">
        <f t="shared" si="3"/>
        <v>2</v>
      </c>
    </row>
    <row r="92" spans="1:8" x14ac:dyDescent="0.35">
      <c r="A92" s="8">
        <v>5</v>
      </c>
      <c r="B92" s="9">
        <v>99843</v>
      </c>
      <c r="C92" s="9" t="s">
        <v>74</v>
      </c>
      <c r="D92" s="9"/>
      <c r="E92" s="9">
        <v>0.5</v>
      </c>
      <c r="F92" s="9" t="s">
        <v>19</v>
      </c>
      <c r="G92" s="10">
        <v>4</v>
      </c>
      <c r="H92" s="11">
        <f t="shared" si="3"/>
        <v>2</v>
      </c>
    </row>
    <row r="93" spans="1:8" x14ac:dyDescent="0.35">
      <c r="G93" s="7"/>
      <c r="H93" s="7"/>
    </row>
    <row r="94" spans="1:8" x14ac:dyDescent="0.35">
      <c r="G94" t="s">
        <v>33</v>
      </c>
      <c r="H94" s="3">
        <f>SUM(H87:H92)</f>
        <v>18.75</v>
      </c>
    </row>
    <row r="95" spans="1:8" x14ac:dyDescent="0.35">
      <c r="G95" t="s">
        <v>75</v>
      </c>
      <c r="H95" s="2">
        <v>3.01</v>
      </c>
    </row>
    <row r="97" spans="1:8" x14ac:dyDescent="0.35">
      <c r="A97" t="s">
        <v>88</v>
      </c>
    </row>
    <row r="98" spans="1:8" x14ac:dyDescent="0.35">
      <c r="A98" s="8" t="s">
        <v>6</v>
      </c>
      <c r="B98" s="8" t="s">
        <v>7</v>
      </c>
      <c r="C98" s="8" t="s">
        <v>8</v>
      </c>
      <c r="D98" s="8" t="s">
        <v>9</v>
      </c>
      <c r="E98" s="8" t="s">
        <v>10</v>
      </c>
      <c r="F98" s="8" t="s">
        <v>11</v>
      </c>
      <c r="G98" s="8" t="s">
        <v>12</v>
      </c>
      <c r="H98" s="8" t="s">
        <v>13</v>
      </c>
    </row>
    <row r="99" spans="1:8" x14ac:dyDescent="0.35">
      <c r="A99" s="9">
        <v>1</v>
      </c>
      <c r="B99" s="9">
        <v>12345</v>
      </c>
      <c r="C99" s="9" t="s">
        <v>76</v>
      </c>
      <c r="D99" s="9"/>
      <c r="E99" s="9">
        <v>0.25</v>
      </c>
      <c r="F99" s="9" t="s">
        <v>16</v>
      </c>
      <c r="G99" s="12">
        <v>8.5</v>
      </c>
      <c r="H99" s="12">
        <f>G99*E99</f>
        <v>2.125</v>
      </c>
    </row>
    <row r="100" spans="1:8" x14ac:dyDescent="0.35">
      <c r="A100" s="9">
        <v>2</v>
      </c>
      <c r="B100" s="9">
        <v>56789</v>
      </c>
      <c r="C100" s="9" t="s">
        <v>77</v>
      </c>
      <c r="D100" s="9"/>
      <c r="E100" s="9">
        <v>0.3</v>
      </c>
      <c r="F100" s="9" t="s">
        <v>16</v>
      </c>
      <c r="G100" s="12">
        <v>6.5</v>
      </c>
      <c r="H100" s="12">
        <f t="shared" ref="H100:H105" si="4">G100*E100</f>
        <v>1.95</v>
      </c>
    </row>
    <row r="101" spans="1:8" x14ac:dyDescent="0.35">
      <c r="A101" s="9">
        <v>3</v>
      </c>
      <c r="B101" s="9">
        <v>1256512</v>
      </c>
      <c r="C101" s="9" t="s">
        <v>78</v>
      </c>
      <c r="D101" s="9"/>
      <c r="E101" s="9">
        <v>0.3</v>
      </c>
      <c r="F101" s="9" t="s">
        <v>16</v>
      </c>
      <c r="G101" s="12">
        <v>12.9</v>
      </c>
      <c r="H101" s="12">
        <f t="shared" si="4"/>
        <v>3.87</v>
      </c>
    </row>
    <row r="102" spans="1:8" x14ac:dyDescent="0.35">
      <c r="A102" s="9">
        <v>4</v>
      </c>
      <c r="B102" s="9">
        <v>12651</v>
      </c>
      <c r="C102" s="9" t="s">
        <v>79</v>
      </c>
      <c r="D102" s="9"/>
      <c r="E102" s="9">
        <v>0.4</v>
      </c>
      <c r="F102" s="9" t="s">
        <v>16</v>
      </c>
      <c r="G102" s="13">
        <v>7.9</v>
      </c>
      <c r="H102" s="12">
        <f t="shared" si="4"/>
        <v>3.16</v>
      </c>
    </row>
    <row r="103" spans="1:8" x14ac:dyDescent="0.35">
      <c r="A103" s="9">
        <v>5</v>
      </c>
      <c r="B103" s="9">
        <v>21</v>
      </c>
      <c r="C103" s="9" t="s">
        <v>80</v>
      </c>
      <c r="D103" s="9"/>
      <c r="E103" s="9">
        <v>0.35</v>
      </c>
      <c r="F103" s="9" t="s">
        <v>16</v>
      </c>
      <c r="G103" s="13">
        <v>9.6</v>
      </c>
      <c r="H103" s="12">
        <f t="shared" si="4"/>
        <v>3.36</v>
      </c>
    </row>
    <row r="104" spans="1:8" x14ac:dyDescent="0.35">
      <c r="A104" s="9">
        <v>6</v>
      </c>
      <c r="B104" s="9">
        <v>2305</v>
      </c>
      <c r="C104" s="9" t="s">
        <v>81</v>
      </c>
      <c r="D104" s="9"/>
      <c r="E104" s="9">
        <v>0.25</v>
      </c>
      <c r="F104" s="9" t="s">
        <v>16</v>
      </c>
      <c r="G104" s="13">
        <v>10.5</v>
      </c>
      <c r="H104" s="12">
        <f t="shared" si="4"/>
        <v>2.625</v>
      </c>
    </row>
    <row r="105" spans="1:8" x14ac:dyDescent="0.35">
      <c r="A105" s="9">
        <v>7</v>
      </c>
      <c r="B105" s="9">
        <v>12168</v>
      </c>
      <c r="C105" s="9" t="s">
        <v>82</v>
      </c>
      <c r="D105" s="9"/>
      <c r="E105" s="9">
        <v>0.4</v>
      </c>
      <c r="F105" s="9" t="s">
        <v>16</v>
      </c>
      <c r="G105" s="13">
        <v>6.5</v>
      </c>
      <c r="H105" s="12">
        <f t="shared" si="4"/>
        <v>2.6</v>
      </c>
    </row>
    <row r="106" spans="1:8" x14ac:dyDescent="0.35">
      <c r="G106" s="7"/>
      <c r="H106" s="16"/>
    </row>
    <row r="107" spans="1:8" x14ac:dyDescent="0.35">
      <c r="G107" t="s">
        <v>31</v>
      </c>
      <c r="H107" s="4">
        <f>SUM(H99:H106)</f>
        <v>19.690000000000001</v>
      </c>
    </row>
    <row r="108" spans="1:8" x14ac:dyDescent="0.35">
      <c r="G108" t="s">
        <v>32</v>
      </c>
      <c r="H108" s="4">
        <f>H107*7%</f>
        <v>1.3783000000000003</v>
      </c>
    </row>
    <row r="109" spans="1:8" x14ac:dyDescent="0.35">
      <c r="G109" s="1" t="s">
        <v>33</v>
      </c>
      <c r="H109" s="5">
        <f>H107+H108</f>
        <v>21.068300000000001</v>
      </c>
    </row>
    <row r="113" spans="6:8" x14ac:dyDescent="0.35">
      <c r="F113" s="7"/>
      <c r="G113" s="7"/>
      <c r="H113" s="7"/>
    </row>
    <row r="114" spans="6:8" x14ac:dyDescent="0.35">
      <c r="F114" s="1" t="s">
        <v>83</v>
      </c>
      <c r="G114" s="1"/>
      <c r="H114" s="5">
        <f>H109+H94+H83+H60+H32</f>
        <v>89.173120000000011</v>
      </c>
    </row>
  </sheetData>
  <pageMargins left="0.7" right="0.7" top="0.78740157499999996" bottom="0.78740157499999996" header="0.3" footer="0.3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1a5b7-87a2-4937-a687-7be1406c6d82" xsi:nil="true"/>
    <lcf76f155ced4ddcb4097134ff3c332f xmlns="a91af06c-0bde-404a-a5cb-6c58f7ddd9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A89F250DCAB74B8752AD7D1C16AE0C" ma:contentTypeVersion="11" ma:contentTypeDescription="Ein neues Dokument erstellen." ma:contentTypeScope="" ma:versionID="801932e536a1e71475e78086b3cef91c">
  <xsd:schema xmlns:xsd="http://www.w3.org/2001/XMLSchema" xmlns:xs="http://www.w3.org/2001/XMLSchema" xmlns:p="http://schemas.microsoft.com/office/2006/metadata/properties" xmlns:ns2="a91af06c-0bde-404a-a5cb-6c58f7ddd925" xmlns:ns3="a0e1a5b7-87a2-4937-a687-7be1406c6d82" targetNamespace="http://schemas.microsoft.com/office/2006/metadata/properties" ma:root="true" ma:fieldsID="a7b0c8752abcd1a750d1edce678d452f" ns2:_="" ns3:_="">
    <xsd:import namespace="a91af06c-0bde-404a-a5cb-6c58f7ddd925"/>
    <xsd:import namespace="a0e1a5b7-87a2-4937-a687-7be1406c6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af06c-0bde-404a-a5cb-6c58f7ddd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88fe2fc6-95f0-4674-9a5e-8367ab88d8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1a5b7-87a2-4937-a687-7be1406c6d8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d461ca4-b7fc-4827-a762-49c31c95336f}" ma:internalName="TaxCatchAll" ma:showField="CatchAllData" ma:web="a0e1a5b7-87a2-4937-a687-7be1406c6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026EE-5807-4D78-8A96-A1EDFBF36DBD}">
  <ds:schemaRefs>
    <ds:schemaRef ds:uri="http://schemas.microsoft.com/office/2006/metadata/properties"/>
    <ds:schemaRef ds:uri="http://schemas.microsoft.com/office/infopath/2007/PartnerControls"/>
    <ds:schemaRef ds:uri="a0e1a5b7-87a2-4937-a687-7be1406c6d82"/>
    <ds:schemaRef ds:uri="a91af06c-0bde-404a-a5cb-6c58f7ddd925"/>
  </ds:schemaRefs>
</ds:datastoreItem>
</file>

<file path=customXml/itemProps2.xml><?xml version="1.0" encoding="utf-8"?>
<ds:datastoreItem xmlns:ds="http://schemas.openxmlformats.org/officeDocument/2006/customXml" ds:itemID="{9CEEDC25-A645-49FC-9CDF-8823FAB388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3A7B8-382D-4273-95D1-A9B1FA0A1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af06c-0bde-404a-a5cb-6c58f7ddd925"/>
    <ds:schemaRef ds:uri="a0e1a5b7-87a2-4937-a687-7be1406c6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Materialkosten gesamt</vt:lpstr>
    </vt:vector>
  </TitlesOfParts>
  <Manager/>
  <Company>BSZ Immenstadt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Laura-Sophia Schmitt</dc:creator>
  <cp:keywords/>
  <dc:description/>
  <cp:lastModifiedBy>Kees</cp:lastModifiedBy>
  <cp:revision/>
  <dcterms:created xsi:type="dcterms:W3CDTF">2023-05-16T06:12:11Z</dcterms:created>
  <dcterms:modified xsi:type="dcterms:W3CDTF">2024-01-29T19:27:20Z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0x01010026A89F250DCAB74B8752AD7D1C16AE0C</vt:lpwstr>
  </property>
</Properties>
</file>