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uloni\Downloads\"/>
    </mc:Choice>
  </mc:AlternateContent>
  <xr:revisionPtr revIDLastSave="0" documentId="8_{77F6B2D4-DC07-46B7-8037-94CD7AEE001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4" sheetId="4" r:id="rId1"/>
    <sheet name="Sheet1" sheetId="1" r:id="rId2"/>
    <sheet name="Sheet2" sheetId="2" r:id="rId3"/>
    <sheet name="Sheet3" sheetId="3" r:id="rId4"/>
  </sheets>
  <calcPr calcId="191029" fullCalcOnLoad="1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G5" i="1"/>
  <c r="H5" i="1" s="1"/>
  <c r="H10" i="1" s="1"/>
  <c r="F5" i="1"/>
  <c r="H9" i="1"/>
  <c r="G4" i="1"/>
  <c r="H4" i="1" s="1"/>
  <c r="C14" i="1"/>
</calcChain>
</file>

<file path=xl/sharedStrings.xml><?xml version="1.0" encoding="utf-8"?>
<sst xmlns="http://schemas.openxmlformats.org/spreadsheetml/2006/main">
  <si>
    <r>
      <t>Summe Bevölkerung</t>
    </r>
  </si>
  <si>
    <r>
      <t>Länder</t>
    </r>
  </si>
  <si>
    <r>
      <t>Insgesamt</t>
    </r>
  </si>
  <si>
    <r>
      <t>(leer)</t>
    </r>
  </si>
  <si>
    <r>
      <t>Gesamtsumme</t>
    </r>
  </si>
  <si>
    <r>
      <t>Land</t>
    </r>
  </si>
  <si>
    <r>
      <t>Abstimmung</t>
    </r>
  </si>
  <si>
    <r>
      <t>Bevölkerung</t>
    </r>
  </si>
  <si>
    <r>
      <t>(Millionen)</t>
    </r>
  </si>
  <si>
    <r>
      <t>Anzahl der</t>
    </r>
    <r>
      <t xml:space="preserve"> </t>
    </r>
  </si>
  <si>
    <r>
      <t>BE</t>
    </r>
  </si>
  <si>
    <r>
      <t>k</t>
    </r>
  </si>
  <si>
    <r>
      <t>CZ</t>
    </r>
  </si>
  <si>
    <r>
      <t>kontra</t>
    </r>
  </si>
  <si>
    <r>
      <t>DE</t>
    </r>
  </si>
  <si>
    <r>
      <t>pro</t>
    </r>
  </si>
  <si>
    <r>
      <t>IR</t>
    </r>
  </si>
  <si>
    <r>
      <t>p</t>
    </r>
  </si>
  <si>
    <r>
      <t>ES</t>
    </r>
  </si>
  <si>
    <r>
      <t>FR</t>
    </r>
  </si>
  <si>
    <r>
      <t>Abstimmungsergebnis:</t>
    </r>
  </si>
  <si>
    <r>
      <t>IT</t>
    </r>
  </si>
  <si>
    <r>
      <t>Länderkriterium:</t>
    </r>
  </si>
  <si>
    <r>
      <t>NL</t>
    </r>
  </si>
  <si>
    <r>
      <t>Bevölkerungskriterium</t>
    </r>
  </si>
  <si>
    <r>
      <t>PL</t>
    </r>
  </si>
  <si>
    <r>
      <t>PT</t>
    </r>
  </si>
  <si>
    <r>
      <t>SE</t>
    </r>
  </si>
  <si>
    <r>
      <t>Angenommen, falls 55 % der Länder, die 65 % der Bevölkerung repräsentieren, für den Vorschlag stimmen.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</si>
</sst>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13"/>
      </right>
      <top/>
      <bottom/>
      <diagonal/>
    </border>
    <border>
      <left/>
      <right style="double">
        <color indexed="13"/>
      </right>
      <top/>
      <bottom style="thin">
        <color indexed="64"/>
      </bottom>
      <diagonal/>
    </border>
    <border>
      <left/>
      <right style="double">
        <color indexed="1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0" xfId="0" applyAlignment="1">
      <alignment horizontal="right"/>
    </xf>
    <xf numFmtId="9" fontId="0" fillId="0" borderId="3" xfId="1" applyFont="1" applyBorder="1"/>
    <xf numFmtId="9" fontId="0" fillId="0" borderId="2" xfId="1" applyFont="1" applyBorder="1"/>
    <xf numFmtId="0" fontId="0" fillId="0" borderId="3" xfId="0" applyBorder="1"/>
    <xf numFmtId="0" fontId="1" fillId="0" borderId="0" xfId="0" applyFont="1" applyAlignment="1"/>
    <xf numFmtId="0" fontId="0" fillId="0" borderId="4" xfId="0" applyBorder="1"/>
    <xf numFmtId="0" fontId="0" fillId="0" borderId="0" xfId="0" applyBorder="1"/>
    <xf numFmtId="0" fontId="2" fillId="0" borderId="0" xfId="0" applyFont="1" applyBorder="1"/>
    <xf numFmtId="0" fontId="0" fillId="0" borderId="5" xfId="0" applyBorder="1"/>
    <xf numFmtId="0" fontId="2" fillId="0" borderId="5" xfId="0" applyFont="1" applyBorder="1"/>
    <xf numFmtId="9" fontId="2" fillId="0" borderId="6" xfId="0" applyNumberFormat="1" applyFont="1" applyBorder="1"/>
    <xf numFmtId="0" fontId="3" fillId="0" borderId="3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/>
    <xf numFmtId="9" fontId="3" fillId="0" borderId="0" xfId="0" applyNumberFormat="1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1" xfId="0" applyFont="1" applyBorder="1"/>
    <xf numFmtId="0" fontId="0" fillId="0" borderId="9" xfId="0" applyBorder="1"/>
    <xf numFmtId="0" fontId="0" fillId="0" borderId="9" xfId="0" pivotButton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0" xfId="0" applyBorder="1" applyAlignment="1">
      <alignment horizontal="center"/>
    </xf>
    <xf numFmtId="9" fontId="2" fillId="0" borderId="0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[COMM-2022-00673-01-02-EN-ORI-00-correct.xlsx]Sheet4!PivotTable1</c:name>
    <c:fmtId val="0"/>
  </c:pivotSource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4F81BD"/>
          </a:solidFill>
          <a:ln w="25400">
            <a:noFill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4F81BD"/>
          </a:solidFill>
          <a:ln w="25400">
            <a:noFill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'Sheet4'!$B$1:$B$2</c:f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'Sheet4'!$A$3:$A$6</c:f>
            </c:strRef>
          </c:cat>
          <c:val>
            <c:numRef>
              <c:f>'Sheet4'!$B$3:$B$6</c:f>
              <c:numCache>
                <c:formatCode>General</c:formatCode>
                <c:ptCount val="3"/>
                <c:pt idx="0">
                  <c:v>127</c:v>
                </c:pt>
                <c:pt idx="1">
                  <c:v>231</c:v>
                </c:pt>
                <c:pt idx="2">
                  <c:v>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7-498E-AD3E-D49666D87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7221823"/>
        <c:axId val="1"/>
      </c:barChart>
      <c:catAx>
        <c:axId val="113722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372218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de-DE" dirty="1"/>
              <a:t>Länderkriterium</a:t>
            </a:r>
            <a:r>
              <a:rPr lang="de-DE" dirty="1"/>
              <a:t> </a:t>
            </a:r>
          </a:p>
        </c:rich>
      </c:tx>
      <c:layout>
        <c:manualLayout>
          <c:xMode val="edge"/>
          <c:yMode val="edge"/>
          <c:x val="0.27889672221204909"/>
          <c:y val="2.93574601251766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32728793919805E-2"/>
          <c:y val="0.18148015728385608"/>
          <c:w val="0.73389349394387715"/>
          <c:h val="0.649670090716384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'Sheet1'!$F$3</c:f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27C4-422F-A497-FD83AF02EFC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7C4-422F-A497-FD83AF02EFC4}"/>
              </c:ext>
            </c:extLst>
          </c:dPt>
          <c:cat>
            <c:strRef>
              <c:f>'Sheet1'!$E$4:$E$5</c:f>
            </c:strRef>
          </c:cat>
          <c:val>
            <c:numRef>
              <c:f>'Sheet1'!$F$4:$F$5</c:f>
              <c:numCache>
                <c:formatCode>General</c:formatCode>
                <c:ptCount val="2"/>
                <c:pt idx="0">
                  <c:v>6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C4-422F-A497-FD83AF02E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1"/>
        <c:overlap val="5"/>
        <c:axId val="1137196303"/>
        <c:axId val="1"/>
      </c:barChart>
      <c:catAx>
        <c:axId val="1137196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37196303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de-DE" dirty="1"/>
              <a:t>Bevölkerungskriterium</a:t>
            </a:r>
          </a:p>
        </c:rich>
      </c:tx>
      <c:layout>
        <c:manualLayout>
          <c:xMode val="edge"/>
          <c:yMode val="edge"/>
          <c:x val="0.24802539217481537"/>
          <c:y val="2.9357779552918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32728793919805E-2"/>
          <c:y val="0.18148015728385608"/>
          <c:w val="0.71039689316138277"/>
          <c:h val="0.649670090716384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'Sheet1'!$G$3</c:f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4F81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D549-4471-9FB7-F41D80C8DE06}"/>
              </c:ext>
            </c:extLst>
          </c:dPt>
          <c:cat>
            <c:strRef>
              <c:f>'Sheet1'!$I$4:$I$5</c:f>
            </c:strRef>
          </c:cat>
          <c:val>
            <c:numRef>
              <c:f>'Sheet1'!$H$4:$H$5</c:f>
              <c:numCache>
                <c:formatCode>0%</c:formatCode>
                <c:ptCount val="2"/>
                <c:pt idx="0">
                  <c:v>0.74860335195530725</c:v>
                </c:pt>
                <c:pt idx="1">
                  <c:v>0.25139664804469275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49-4471-9FB7-F41D80C8D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7219039"/>
        <c:axId val="1"/>
      </c:barChart>
      <c:catAx>
        <c:axId val="113721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37219039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&#65279;<?xml version="1.0" encoding="utf-8" standalone="yes"?><Relationships xmlns="http://schemas.openxmlformats.org/package/2006/relationships"><Relationship Id="rId2" Type="http://schemas.openxmlformats.org/officeDocument/2006/relationships/chart" Target="../charts/chart3.xml" /><Relationship Id="rId1" Type="http://schemas.openxmlformats.org/officeDocument/2006/relationships/chart" Target="../charts/chart2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17</xdr:row>
      <xdr:rowOff>152400</xdr:rowOff>
    </xdr:to>
    <xdr:graphicFrame macro="">
      <xdr:nvGraphicFramePr>
        <xdr:cNvPr id="1032" name="Chart 1">
          <a:extLst>
            <a:ext uri="{FF2B5EF4-FFF2-40B4-BE49-F238E27FC236}">
              <a16:creationId xmlns:a16="http://schemas.microsoft.com/office/drawing/2014/main" id="{1E8FD7C0-9B1B-967D-939B-A881EDA4F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14</xdr:row>
      <xdr:rowOff>29936</xdr:rowOff>
    </xdr:from>
    <xdr:to>
      <xdr:col>14</xdr:col>
      <xdr:colOff>274864</xdr:colOff>
      <xdr:row>26</xdr:row>
      <xdr:rowOff>58511</xdr:rowOff>
    </xdr:to>
    <xdr:graphicFrame macro="">
      <xdr:nvGraphicFramePr>
        <xdr:cNvPr id="2061" name="Chart 4">
          <a:extLst>
            <a:ext uri="{FF2B5EF4-FFF2-40B4-BE49-F238E27FC236}">
              <a16:creationId xmlns:a16="http://schemas.microsoft.com/office/drawing/2014/main" id="{32DC41C6-E758-D619-EFC4-4C5488AD3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193221</xdr:colOff>
      <xdr:row>0</xdr:row>
      <xdr:rowOff>125186</xdr:rowOff>
    </xdr:from>
    <xdr:to>
      <xdr:col>14</xdr:col>
      <xdr:colOff>412296</xdr:colOff>
      <xdr:row>12</xdr:row>
      <xdr:rowOff>144236</xdr:rowOff>
    </xdr:to>
    <xdr:graphicFrame macro="">
      <xdr:nvGraphicFramePr>
        <xdr:cNvPr id="2062" name="Chart 5">
          <a:extLst>
            <a:ext uri="{FF2B5EF4-FFF2-40B4-BE49-F238E27FC236}">
              <a16:creationId xmlns:a16="http://schemas.microsoft.com/office/drawing/2014/main" id="{A0FCDF0E-1B0A-6B53-7A6D-49AB2591B0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 xmlns:a="http://schemas.openxmlformats.org/drawingml/2006/main">
  <cdr:relSizeAnchor xmlns:cdr="http://schemas.openxmlformats.org/drawingml/2006/chartDrawing">
    <cdr:from>
      <cdr:x>0.06935</cdr:x>
      <cdr:y>0.45505</cdr:y>
    </cdr:from>
    <cdr:to>
      <cdr:x>0.81151</cdr:x>
      <cdr:y>0.45709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78F1F99F-C0EB-BC72-79A7-03B3AB98D139}"/>
            </a:ext>
          </a:extLst>
        </cdr:cNvPr>
        <cdr:cNvCxnSpPr/>
      </cdr:nvCxnSpPr>
      <cdr:spPr>
        <a:xfrm xmlns:a="http://schemas.openxmlformats.org/drawingml/2006/main">
          <a:off x="224887" y="914849"/>
          <a:ext cx="2428165" cy="363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0.95469</cdr:x>
      <cdr:y>0.27951</cdr:y>
    </cdr:from>
    <cdr:to>
      <cdr:x>0.99844</cdr:x>
      <cdr:y>0.33333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364830" y="766763"/>
          <a:ext cx="200025" cy="147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IE"/>
        </a:p>
      </cdr:txBody>
    </cdr:sp>
  </cdr:relSizeAnchor>
  <cdr:relSizeAnchor xmlns:cdr="http://schemas.openxmlformats.org/drawingml/2006/chartDrawing">
    <cdr:from>
      <cdr:x>0.80004</cdr:x>
      <cdr:y>0.41225</cdr:y>
    </cdr:from>
    <cdr:to>
      <cdr:x>0.89951</cdr:x>
      <cdr:y>0.49253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615604" y="828322"/>
          <a:ext cx="323197" cy="1618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>
          <a:r>
            <a:rPr lang="de-DE" dirty="1" sz="600"/>
            <a:t>55 %</a:t>
          </a:r>
        </a:p>
      </cdr:txBody>
    </cdr:sp>
  </cdr:relSizeAnchor>
</c:userShapes>
</file>

<file path=xl/drawings/drawing4.xml><?xml version="1.0" encoding="utf-8"?>
<c:userShapes xmlns:c="http://schemas.openxmlformats.org/drawingml/2006/chart" xmlns:a="http://schemas.openxmlformats.org/drawingml/2006/main">
  <cdr:relSizeAnchor xmlns:cdr="http://schemas.openxmlformats.org/drawingml/2006/chartDrawing">
    <cdr:from>
      <cdr:x>0.11504</cdr:x>
      <cdr:y>0.4097</cdr:y>
    </cdr:from>
    <cdr:to>
      <cdr:x>0.82629</cdr:x>
      <cdr:y>0.41026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7EA5E13-9F2F-6266-50B9-615A3070FED2}"/>
            </a:ext>
          </a:extLst>
        </cdr:cNvPr>
        <cdr:cNvCxnSpPr/>
      </cdr:nvCxnSpPr>
      <cdr:spPr>
        <a:xfrm xmlns:a="http://schemas.openxmlformats.org/drawingml/2006/main">
          <a:off x="376155" y="809474"/>
          <a:ext cx="2340861" cy="157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0.95469</cdr:x>
      <cdr:y>0.27951</cdr:y>
    </cdr:from>
    <cdr:to>
      <cdr:x>0.99844</cdr:x>
      <cdr:y>0.33333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364830" y="766763"/>
          <a:ext cx="200025" cy="147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IE"/>
        </a:p>
      </cdr:txBody>
    </cdr:sp>
  </cdr:relSizeAnchor>
  <cdr:relSizeAnchor xmlns:cdr="http://schemas.openxmlformats.org/drawingml/2006/chartDrawing">
    <cdr:from>
      <cdr:x>0.80516</cdr:x>
      <cdr:y>0.36327</cdr:y>
    </cdr:from>
    <cdr:to>
      <cdr:x>0.90487</cdr:x>
      <cdr:y>0.44379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124103" y="724908"/>
          <a:ext cx="383477" cy="160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>
          <a:r>
            <a:rPr lang="de-DE" dirty="1" sz="600"/>
            <a:t>65 %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ODDER David (COMM-THE HAGUE)" refreshedDate="43759.478701273147" createdVersion="1" refreshedVersion="4" recordCount="3" upgradeOnRefresh="1" xr:uid="{00000000-000A-0000-FFFF-FFFF01000000}" refreshOnLoad="1" missingItemsLimit="0">
  <cacheSource type="worksheet">
    <worksheetSource ref="F3:G6" sheet="Sheet1"/>
  </cacheSource>
  <cacheFields count="2">
    <cacheField name="Länder" numFmtId="0">
      <sharedItems containsString="0" containsBlank="1" containsNumber="1" containsInteger="1" minValue="4" maxValue="7" count="3">
        <n v="4"/>
        <n v="7"/>
        <m/>
      </sharedItems>
    </cacheField>
    <cacheField name="Bevölkerung" numFmtId="0">
      <sharedItems containsSemiMixedTypes="0" containsString="0" containsNumber="1" containsInteger="1" minValue="127" maxValue="3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n v="127"/>
  </r>
  <r>
    <x v="1"/>
    <n v="231"/>
  </r>
  <r>
    <x v="2"/>
    <n v="3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dataOnRows="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A1:B6" firstHeaderRow="2" firstDataRow="2" firstDataCol="1"/>
  <pivotFields count="2"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dataField="1" compact="0" outline="0" subtotalTop="0" showAll="0" includeNewItemsInFilter="1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Population" fld="1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workbookViewId="0"/>
  </sheetViews>
  <sheetFormatPr defaultRowHeight="12.75" x14ac:dyDescent="0.2"/>
  <cols>
    <col min="1" max="1" width="16.28515625" bestFit="1" customWidth="1"/>
    <col min="2" max="2" width="5" customWidth="1"/>
  </cols>
  <sheetData>
    <row r="1" spans="1:2" x14ac:dyDescent="0.2">
      <c r="A1" s="29" t="s">
        <v>0</v>
      </c>
      <c r="B1" s="32"/>
    </row>
    <row r="2" spans="1:2" x14ac:dyDescent="0.2">
      <c r="A2" s="29" t="s">
        <v>1</v>
      </c>
      <c r="B2" s="32" t="s">
        <v>2</v>
      </c>
    </row>
    <row r="3" spans="1:2" x14ac:dyDescent="0.2">
      <c r="A3" s="28">
        <v>4</v>
      </c>
      <c r="B3" s="33">
        <v>127</v>
      </c>
    </row>
    <row r="4" spans="1:2" x14ac:dyDescent="0.2">
      <c r="A4" s="30">
        <v>7</v>
      </c>
      <c r="B4" s="34">
        <v>231</v>
      </c>
    </row>
    <row r="5" spans="1:2" x14ac:dyDescent="0.2">
      <c r="A5" s="30" t="s">
        <v>3</v>
      </c>
      <c r="B5" s="34">
        <v>358</v>
      </c>
    </row>
    <row r="6" spans="1:2" x14ac:dyDescent="0.2">
      <c r="A6" s="31" t="s">
        <v>4</v>
      </c>
      <c r="B6" s="35">
        <v>716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22"/>
  <sheetViews>
    <sheetView tabSelected="1" zoomScale="140" zoomScaleNormal="140" workbookViewId="0">
      <selection activeCell="H22" sqref="H22"/>
    </sheetView>
  </sheetViews>
  <sheetFormatPr defaultRowHeight="12.75" x14ac:dyDescent="0.2"/>
  <cols>
    <col min="7" max="7" width="9.5703125" customWidth="1"/>
  </cols>
  <sheetData>
    <row r="1" spans="1:10" x14ac:dyDescent="0.2">
      <c r="A1" s="9" t="s">
        <v>5</v>
      </c>
      <c r="B1" s="19" t="s">
        <v>6</v>
      </c>
      <c r="C1" s="18" t="s">
        <v>7</v>
      </c>
      <c r="D1" s="36"/>
    </row>
    <row r="2" spans="1:10" x14ac:dyDescent="0.2">
      <c r="C2" s="17" t="s">
        <v>8</v>
      </c>
      <c r="D2" s="17"/>
      <c r="F2" t="s">
        <v>9</v>
      </c>
    </row>
    <row r="3" spans="1:10" x14ac:dyDescent="0.2">
      <c r="A3" s="7" t="s">
        <v>10</v>
      </c>
      <c r="B3" s="21" t="s">
        <v>11</v>
      </c>
      <c r="C3" s="12">
        <v>11</v>
      </c>
      <c r="D3" s="10"/>
      <c r="E3" s="1"/>
      <c r="F3" s="2" t="s">
        <v>1</v>
      </c>
      <c r="G3" s="20" t="s">
        <v>7</v>
      </c>
      <c r="H3" s="3"/>
      <c r="I3" s="1"/>
    </row>
    <row r="4" spans="1:10" x14ac:dyDescent="0.2">
      <c r="A4" s="7" t="s">
        <v>12</v>
      </c>
      <c r="B4" s="21" t="s">
        <v>11</v>
      </c>
      <c r="C4" s="12">
        <v>11</v>
      </c>
      <c r="D4" s="10"/>
      <c r="E4" s="4" t="s">
        <v>13</v>
      </c>
      <c r="F4" s="1">
        <f>COUNTIF(B3:B13,"a")</f>
        <v>6</v>
      </c>
      <c r="G4" s="1">
        <f ca="1">SUMIF(B3:C13,"a",C3:C13)</f>
        <v>268</v>
      </c>
      <c r="H4" s="5">
        <f ca="1">G4/G6</f>
        <v>0.74860335195530725</v>
      </c>
      <c r="I4" s="4" t="s">
        <v>13</v>
      </c>
    </row>
    <row r="5" spans="1:10" x14ac:dyDescent="0.2">
      <c r="A5" s="7" t="s">
        <v>14</v>
      </c>
      <c r="B5" s="21" t="s">
        <v>11</v>
      </c>
      <c r="C5" s="12">
        <v>81</v>
      </c>
      <c r="D5" s="10"/>
      <c r="E5" s="2" t="s">
        <v>15</v>
      </c>
      <c r="F5" s="1">
        <f>COUNTIF(B3:B13,"f")</f>
        <v>5</v>
      </c>
      <c r="G5" s="1">
        <f ca="1">SUMIF(B3:C13,"f",C3:C13)</f>
        <v>90</v>
      </c>
      <c r="H5" s="6">
        <f ca="1">G5/G6</f>
        <v>0.25139664804469275</v>
      </c>
      <c r="I5" s="2" t="s">
        <v>15</v>
      </c>
    </row>
    <row r="6" spans="1:10" x14ac:dyDescent="0.2">
      <c r="A6" s="7" t="s">
        <v>16</v>
      </c>
      <c r="B6" s="10" t="s">
        <v>17</v>
      </c>
      <c r="C6" s="12">
        <v>6</v>
      </c>
      <c r="D6" s="10"/>
      <c r="E6" t="s">
        <v>2</v>
      </c>
      <c r="G6">
        <v>358</v>
      </c>
      <c r="H6" s="7"/>
    </row>
    <row r="7" spans="1:10" x14ac:dyDescent="0.2">
      <c r="A7" s="7" t="s">
        <v>18</v>
      </c>
      <c r="B7" s="21" t="s">
        <v>17</v>
      </c>
      <c r="C7" s="12">
        <v>47</v>
      </c>
      <c r="D7" s="10"/>
    </row>
    <row r="8" spans="1:10" x14ac:dyDescent="0.2">
      <c r="A8" s="7" t="s">
        <v>19</v>
      </c>
      <c r="B8" s="10" t="s">
        <v>11</v>
      </c>
      <c r="C8" s="12">
        <v>66</v>
      </c>
      <c r="D8" s="10"/>
      <c r="F8" s="25" t="s">
        <v>20</v>
      </c>
      <c r="G8" s="24"/>
    </row>
    <row r="9" spans="1:10" x14ac:dyDescent="0.2">
      <c r="A9" s="7" t="s">
        <v>21</v>
      </c>
      <c r="B9" s="21" t="s">
        <v>11</v>
      </c>
      <c r="C9" s="12">
        <v>60</v>
      </c>
      <c r="D9" s="10"/>
      <c r="F9" s="16" t="s">
        <v>22</v>
      </c>
      <c r="G9" s="16"/>
      <c r="H9" s="8" t="str">
        <f>IF(F5&gt;B22,"ACCEPTED","REJECTED")</f>
        <v>ACCEPTED</v>
      </c>
    </row>
    <row r="10" spans="1:10" x14ac:dyDescent="0.2">
      <c r="A10" s="7" t="s">
        <v>23</v>
      </c>
      <c r="B10" s="10" t="s">
        <v>17</v>
      </c>
      <c r="C10" s="12">
        <v>17</v>
      </c>
      <c r="D10" s="10"/>
      <c r="F10" s="16" t="s">
        <v>24</v>
      </c>
      <c r="G10" s="16"/>
      <c r="H10" s="8" t="str">
        <f ca="1">IF(H5&gt;A22,"ACCEPTED","REJECTED")</f>
        <v>ACCEPTED</v>
      </c>
    </row>
    <row r="11" spans="1:10" x14ac:dyDescent="0.2">
      <c r="A11" s="7" t="s">
        <v>25</v>
      </c>
      <c r="B11" s="21" t="s">
        <v>11</v>
      </c>
      <c r="C11" s="12">
        <v>39</v>
      </c>
      <c r="D11" s="10"/>
      <c r="I11" s="8"/>
      <c r="J11" s="8"/>
    </row>
    <row r="12" spans="1:10" x14ac:dyDescent="0.2">
      <c r="A12" s="7" t="s">
        <v>26</v>
      </c>
      <c r="B12" s="21" t="s">
        <v>17</v>
      </c>
      <c r="C12" s="12">
        <v>10</v>
      </c>
      <c r="D12" s="10"/>
      <c r="I12" s="8"/>
      <c r="J12" s="8"/>
    </row>
    <row r="13" spans="1:10" x14ac:dyDescent="0.2">
      <c r="A13" s="7" t="s">
        <v>27</v>
      </c>
      <c r="B13" s="10" t="s">
        <v>17</v>
      </c>
      <c r="C13" s="12">
        <v>10</v>
      </c>
      <c r="D13" s="10"/>
      <c r="I13" s="8"/>
      <c r="J13" s="8"/>
    </row>
    <row r="14" spans="1:10" x14ac:dyDescent="0.2">
      <c r="A14" s="7"/>
      <c r="B14" s="10"/>
      <c r="C14" s="12">
        <f>SUM(C3:C13)</f>
        <v>358</v>
      </c>
      <c r="D14" s="10"/>
    </row>
    <row r="15" spans="1:10" x14ac:dyDescent="0.2">
      <c r="A15" s="15" t="s">
        <v>28</v>
      </c>
      <c r="B15" s="11"/>
      <c r="C15" s="13"/>
      <c r="D15" s="11"/>
    </row>
    <row r="16" spans="1:10" x14ac:dyDescent="0.2">
      <c r="A16" s="26"/>
      <c r="B16" s="27"/>
      <c r="C16" s="14"/>
      <c r="D16" s="37"/>
    </row>
    <row r="22" spans="1:2" x14ac:dyDescent="0.2">
      <c r="A22" s="22"/>
      <c r="B22" s="23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barnern</dc:creator>
  <cp:lastModifiedBy>POULOU Nikoletta (DGT)</cp:lastModifiedBy>
  <cp:lastPrinted>2018-09-13T09:20:56Z</cp:lastPrinted>
  <dcterms:created xsi:type="dcterms:W3CDTF">2006-04-21T13:22:48Z</dcterms:created>
  <dcterms:modified xsi:type="dcterms:W3CDTF">2023-07-27T15:40:49Z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2022-10-28T13:08:21Z</vt:lpwstr>
  </property>
  <property fmtid="{D5CDD505-2E9C-101B-9397-08002B2CF9AE}" pid="4" name="MSIP_Label_6bd9ddd1-4d20-43f6-abfa-fc3c07406f94_Method">
    <vt:lpwstr>Privileged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6eb5607d-ace1-44b4-affb-35a957bf829e</vt:lpwstr>
  </property>
  <property fmtid="{D5CDD505-2E9C-101B-9397-08002B2CF9AE}" pid="8" name="MSIP_Label_6bd9ddd1-4d20-43f6-abfa-fc3c07406f94_ContentBits">
    <vt:lpwstr>0</vt:lpwstr>
  </property>
</Properties>
</file>